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1"/>
  </bookViews>
  <sheets>
    <sheet name="平成２１年度" sheetId="1" r:id="rId1"/>
    <sheet name="平成２２年度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<sst xmlns="http://schemas.openxmlformats.org/spreadsheetml/2006/main" count="96" uniqueCount="52">
  <si>
    <t>【経常活動収支の部】</t>
  </si>
  <si>
    <t>経常活動収入</t>
  </si>
  <si>
    <t>介護保険収入</t>
  </si>
  <si>
    <t>利用料収入</t>
  </si>
  <si>
    <t>措置費収入</t>
  </si>
  <si>
    <t>経常経費補助金収入</t>
  </si>
  <si>
    <t>寄付金収入</t>
  </si>
  <si>
    <t>雑収入</t>
  </si>
  <si>
    <t>受取利息配当金収入</t>
  </si>
  <si>
    <t>経理区分間繰入金収入</t>
  </si>
  <si>
    <t>経常活動収入合計(1)</t>
  </si>
  <si>
    <t>経常活動支出</t>
  </si>
  <si>
    <t>人件費支出</t>
  </si>
  <si>
    <t>事務費支出</t>
  </si>
  <si>
    <t>事業費支出</t>
  </si>
  <si>
    <t>経理区分間繰入金支出</t>
  </si>
  <si>
    <t>利用者負担軽減額</t>
  </si>
  <si>
    <t>経常活動支出合計(2)</t>
  </si>
  <si>
    <t>経常活動資金収支差額(3)=(1)-(2)</t>
  </si>
  <si>
    <t>【施設整備等収支の部】</t>
  </si>
  <si>
    <t>施設整備等収入</t>
  </si>
  <si>
    <t>施設整備等収入合計(4)</t>
  </si>
  <si>
    <t>施設整備等支出</t>
  </si>
  <si>
    <t>固定資産取得支出</t>
  </si>
  <si>
    <t>施設整備等支出合計(5)</t>
  </si>
  <si>
    <t>施設整備等資金収支差額(6)=(4)-(5)</t>
  </si>
  <si>
    <t>【財務活動収支の部】</t>
  </si>
  <si>
    <t>財務活動収入</t>
  </si>
  <si>
    <t>財務活動収入合計(7)</t>
  </si>
  <si>
    <t>財務活動支出</t>
  </si>
  <si>
    <t>財務活動支出合計(8)</t>
  </si>
  <si>
    <t>財務活動資金収支差額(9)=(7)-(8)</t>
  </si>
  <si>
    <t>予備費(10)</t>
  </si>
  <si>
    <t>当期資金収支差額(11)=(3)+(6)+(9)-(10)</t>
  </si>
  <si>
    <t>前期末支払資金残高(12)</t>
  </si>
  <si>
    <t>当期末資金収支差額(11)+(12)</t>
  </si>
  <si>
    <t>勘  定  科  目</t>
  </si>
  <si>
    <t>社会福祉法人都城市社会福祉事業団</t>
  </si>
  <si>
    <t>一般会計</t>
  </si>
  <si>
    <t>特別会計</t>
  </si>
  <si>
    <t>合計</t>
  </si>
  <si>
    <t>備考</t>
  </si>
  <si>
    <t>積立預金積立支出</t>
  </si>
  <si>
    <t>その他の支出</t>
  </si>
  <si>
    <t>他会計区分長期貸付金支出</t>
  </si>
  <si>
    <t>資 　 金　  収　  支　  計　  算　  書</t>
  </si>
  <si>
    <t>平成２１年４月１日から 平成２２年３月３１日まで</t>
  </si>
  <si>
    <t>借入金利息支出</t>
  </si>
  <si>
    <t>借入金収入</t>
  </si>
  <si>
    <t>借入金元金償還金支出</t>
  </si>
  <si>
    <t>他会計区分長期借入金償還金支出</t>
  </si>
  <si>
    <t>平成２２年４月１日　から 平成２３年３月３１日　まで  　　　          　　　       単位：円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</si>
</sst>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176" fontId="3" fillId="0" borderId="0" xfId="16" applyNumberFormat="1" applyFont="1" applyAlignment="1">
      <alignment vertical="center"/>
    </xf>
    <xf numFmtId="176" fontId="3" fillId="0" borderId="1" xfId="16" applyNumberFormat="1" applyFont="1" applyBorder="1" applyAlignment="1">
      <alignment horizontal="center" vertical="center"/>
    </xf>
    <xf numFmtId="176" fontId="3" fillId="0" borderId="2" xfId="16" applyNumberFormat="1" applyFont="1" applyBorder="1" applyAlignment="1">
      <alignment vertical="center"/>
    </xf>
    <xf numFmtId="176" fontId="3" fillId="0" borderId="3" xfId="16" applyNumberFormat="1" applyFont="1" applyBorder="1" applyAlignment="1">
      <alignment vertical="center"/>
    </xf>
    <xf numFmtId="176" fontId="3" fillId="0" borderId="4" xfId="16" applyNumberFormat="1" applyFont="1" applyBorder="1" applyAlignment="1">
      <alignment vertical="center"/>
    </xf>
    <xf numFmtId="176" fontId="3" fillId="0" borderId="5" xfId="16" applyNumberFormat="1" applyFont="1" applyBorder="1" applyAlignment="1">
      <alignment vertical="center"/>
    </xf>
    <xf numFmtId="176" fontId="3" fillId="0" borderId="6" xfId="16" applyNumberFormat="1" applyFont="1" applyBorder="1" applyAlignment="1">
      <alignment vertical="center"/>
    </xf>
    <xf numFmtId="176" fontId="3" fillId="0" borderId="7" xfId="16" applyNumberFormat="1" applyFont="1" applyBorder="1" applyAlignment="1">
      <alignment vertical="center"/>
    </xf>
    <xf numFmtId="176" fontId="3" fillId="0" borderId="8" xfId="16" applyNumberFormat="1" applyFont="1" applyBorder="1" applyAlignment="1">
      <alignment vertical="center"/>
    </xf>
    <xf numFmtId="176" fontId="3" fillId="0" borderId="9" xfId="16" applyNumberFormat="1" applyFont="1" applyBorder="1" applyAlignment="1">
      <alignment vertical="center"/>
    </xf>
    <xf numFmtId="176" fontId="3" fillId="0" borderId="10" xfId="16" applyNumberFormat="1" applyFont="1" applyBorder="1" applyAlignment="1">
      <alignment vertical="center"/>
    </xf>
    <xf numFmtId="176" fontId="3" fillId="0" borderId="11" xfId="16" applyNumberFormat="1" applyFont="1" applyBorder="1" applyAlignment="1">
      <alignment vertical="center"/>
    </xf>
    <xf numFmtId="176" fontId="3" fillId="0" borderId="12" xfId="16" applyNumberFormat="1" applyFont="1" applyBorder="1" applyAlignment="1">
      <alignment vertical="center"/>
    </xf>
    <xf numFmtId="176" fontId="3" fillId="0" borderId="13" xfId="16" applyNumberFormat="1" applyFont="1" applyBorder="1" applyAlignment="1">
      <alignment vertical="center"/>
    </xf>
    <xf numFmtId="176" fontId="3" fillId="0" borderId="14" xfId="16" applyNumberFormat="1" applyFont="1" applyBorder="1" applyAlignment="1">
      <alignment vertical="center"/>
    </xf>
    <xf numFmtId="176" fontId="3" fillId="0" borderId="15" xfId="16" applyNumberFormat="1" applyFont="1" applyBorder="1" applyAlignment="1">
      <alignment vertical="center"/>
    </xf>
    <xf numFmtId="176" fontId="3" fillId="0" borderId="16" xfId="16" applyNumberFormat="1" applyFont="1" applyBorder="1" applyAlignment="1">
      <alignment vertical="center"/>
    </xf>
    <xf numFmtId="176" fontId="3" fillId="0" borderId="17" xfId="16" applyNumberFormat="1" applyFont="1" applyBorder="1" applyAlignment="1">
      <alignment vertical="center"/>
    </xf>
    <xf numFmtId="176" fontId="3" fillId="0" borderId="18" xfId="16" applyNumberFormat="1" applyFont="1" applyBorder="1" applyAlignment="1">
      <alignment vertical="center"/>
    </xf>
    <xf numFmtId="176" fontId="3" fillId="0" borderId="19" xfId="16" applyNumberFormat="1" applyFont="1" applyBorder="1" applyAlignment="1">
      <alignment vertical="center"/>
    </xf>
    <xf numFmtId="176" fontId="3" fillId="0" borderId="20" xfId="16" applyNumberFormat="1" applyFont="1" applyBorder="1" applyAlignment="1">
      <alignment vertical="center"/>
    </xf>
    <xf numFmtId="176" fontId="3" fillId="0" borderId="21" xfId="16" applyNumberFormat="1" applyFont="1" applyBorder="1" applyAlignment="1">
      <alignment vertical="center"/>
    </xf>
    <xf numFmtId="176" fontId="3" fillId="0" borderId="22" xfId="16" applyNumberFormat="1" applyFont="1" applyBorder="1" applyAlignment="1">
      <alignment vertical="center"/>
    </xf>
    <xf numFmtId="176" fontId="3" fillId="0" borderId="23" xfId="16" applyNumberFormat="1" applyFont="1" applyBorder="1" applyAlignment="1">
      <alignment vertical="center"/>
    </xf>
    <xf numFmtId="176" fontId="3" fillId="0" borderId="24" xfId="16" applyNumberFormat="1" applyFont="1" applyBorder="1" applyAlignment="1">
      <alignment vertical="center"/>
    </xf>
    <xf numFmtId="176" fontId="3" fillId="0" borderId="25" xfId="16" applyNumberFormat="1" applyFont="1" applyBorder="1" applyAlignment="1">
      <alignment vertical="center"/>
    </xf>
    <xf numFmtId="176" fontId="3" fillId="0" borderId="26" xfId="16" applyNumberFormat="1" applyFont="1" applyBorder="1" applyAlignment="1">
      <alignment vertical="center"/>
    </xf>
    <xf numFmtId="176" fontId="4" fillId="0" borderId="8" xfId="16" applyNumberFormat="1" applyFont="1" applyBorder="1" applyAlignment="1">
      <alignment vertical="center"/>
    </xf>
    <xf numFmtId="176" fontId="4" fillId="0" borderId="9" xfId="16" applyNumberFormat="1" applyFont="1" applyBorder="1" applyAlignment="1">
      <alignment vertical="center"/>
    </xf>
    <xf numFmtId="176" fontId="3" fillId="0" borderId="26" xfId="16" applyNumberFormat="1" applyFont="1" applyBorder="1" applyAlignment="1">
      <alignment horizontal="left" vertical="center"/>
    </xf>
    <xf numFmtId="176" fontId="3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vertical="center"/>
    </xf>
    <xf numFmtId="176" fontId="3" fillId="0" borderId="27" xfId="16" applyNumberFormat="1" applyFont="1" applyBorder="1" applyAlignment="1">
      <alignment vertical="center"/>
    </xf>
    <xf numFmtId="176" fontId="6" fillId="0" borderId="4" xfId="16" applyNumberFormat="1" applyFont="1" applyBorder="1" applyAlignment="1">
      <alignment vertical="center"/>
    </xf>
    <xf numFmtId="176" fontId="6" fillId="0" borderId="5" xfId="16" applyNumberFormat="1" applyFont="1" applyBorder="1" applyAlignment="1">
      <alignment vertical="center"/>
    </xf>
    <xf numFmtId="176" fontId="6" fillId="0" borderId="8" xfId="16" applyNumberFormat="1" applyFont="1" applyBorder="1" applyAlignment="1">
      <alignment vertical="center"/>
    </xf>
    <xf numFmtId="176" fontId="6" fillId="0" borderId="9" xfId="16" applyNumberFormat="1" applyFont="1" applyBorder="1" applyAlignment="1">
      <alignment vertical="center"/>
    </xf>
    <xf numFmtId="176" fontId="6" fillId="0" borderId="12" xfId="16" applyNumberFormat="1" applyFont="1" applyBorder="1" applyAlignment="1">
      <alignment vertical="center"/>
    </xf>
    <xf numFmtId="176" fontId="6" fillId="0" borderId="15" xfId="16" applyNumberFormat="1" applyFont="1" applyBorder="1" applyAlignment="1">
      <alignment vertical="center"/>
    </xf>
    <xf numFmtId="176" fontId="6" fillId="0" borderId="22" xfId="16" applyNumberFormat="1" applyFont="1" applyBorder="1" applyAlignment="1">
      <alignment vertical="center"/>
    </xf>
    <xf numFmtId="176" fontId="6" fillId="0" borderId="23" xfId="16" applyNumberFormat="1" applyFont="1" applyBorder="1" applyAlignment="1">
      <alignment vertical="center"/>
    </xf>
    <xf numFmtId="176" fontId="6" fillId="0" borderId="27" xfId="16" applyNumberFormat="1" applyFont="1" applyBorder="1" applyAlignment="1">
      <alignment vertical="center"/>
    </xf>
    <xf numFmtId="176" fontId="3" fillId="0" borderId="28" xfId="16" applyNumberFormat="1" applyFont="1" applyBorder="1" applyAlignment="1">
      <alignment vertical="center"/>
    </xf>
    <xf numFmtId="176" fontId="3" fillId="0" borderId="29" xfId="16" applyNumberFormat="1" applyFont="1" applyBorder="1" applyAlignment="1">
      <alignment vertical="center"/>
    </xf>
    <xf numFmtId="176" fontId="3" fillId="0" borderId="30" xfId="16" applyNumberFormat="1" applyFont="1" applyBorder="1" applyAlignment="1">
      <alignment vertical="center"/>
    </xf>
    <xf numFmtId="176" fontId="3" fillId="0" borderId="31" xfId="16" applyNumberFormat="1" applyFont="1" applyBorder="1" applyAlignment="1">
      <alignment vertical="center"/>
    </xf>
    <xf numFmtId="176" fontId="3" fillId="0" borderId="32" xfId="16" applyNumberFormat="1" applyFont="1" applyBorder="1" applyAlignment="1">
      <alignment vertical="center"/>
    </xf>
    <xf numFmtId="176" fontId="3" fillId="0" borderId="33" xfId="16" applyNumberFormat="1" applyFont="1" applyBorder="1" applyAlignment="1">
      <alignment vertical="center"/>
    </xf>
    <xf numFmtId="176" fontId="3" fillId="0" borderId="34" xfId="16" applyNumberFormat="1" applyFont="1" applyBorder="1" applyAlignment="1">
      <alignment vertical="center"/>
    </xf>
    <xf numFmtId="176" fontId="3" fillId="0" borderId="35" xfId="16" applyNumberFormat="1" applyFont="1" applyBorder="1" applyAlignment="1">
      <alignment vertical="center"/>
    </xf>
    <xf numFmtId="176" fontId="3" fillId="0" borderId="36" xfId="16" applyNumberFormat="1" applyFont="1" applyBorder="1" applyAlignment="1">
      <alignment vertical="center"/>
    </xf>
    <xf numFmtId="176" fontId="3" fillId="0" borderId="37" xfId="16" applyNumberFormat="1" applyFont="1" applyBorder="1" applyAlignment="1">
      <alignment vertical="center"/>
    </xf>
    <xf numFmtId="176" fontId="3" fillId="0" borderId="38" xfId="16" applyNumberFormat="1" applyFont="1" applyBorder="1" applyAlignment="1">
      <alignment vertical="center"/>
    </xf>
    <xf numFmtId="176" fontId="3" fillId="0" borderId="39" xfId="16" applyNumberFormat="1" applyFont="1" applyBorder="1" applyAlignment="1">
      <alignment vertical="center"/>
    </xf>
    <xf numFmtId="176" fontId="3" fillId="0" borderId="40" xfId="16" applyNumberFormat="1" applyFont="1" applyBorder="1" applyAlignment="1">
      <alignment vertical="center"/>
    </xf>
    <xf numFmtId="176" fontId="3" fillId="0" borderId="41" xfId="16" applyNumberFormat="1" applyFont="1" applyBorder="1" applyAlignment="1">
      <alignment vertical="center"/>
    </xf>
    <xf numFmtId="176" fontId="6" fillId="0" borderId="42" xfId="16" applyNumberFormat="1" applyFont="1" applyBorder="1" applyAlignment="1">
      <alignment vertical="center"/>
    </xf>
    <xf numFmtId="176" fontId="3" fillId="0" borderId="43" xfId="16" applyNumberFormat="1" applyFont="1" applyBorder="1" applyAlignment="1">
      <alignment vertical="center"/>
    </xf>
    <xf numFmtId="176" fontId="3" fillId="0" borderId="44" xfId="16" applyNumberFormat="1" applyFont="1" applyBorder="1" applyAlignment="1">
      <alignment horizontal="center" vertical="center"/>
    </xf>
    <xf numFmtId="176" fontId="3" fillId="0" borderId="45" xfId="16" applyNumberFormat="1" applyFont="1" applyBorder="1" applyAlignment="1">
      <alignment horizontal="center" vertical="center"/>
    </xf>
    <xf numFmtId="176" fontId="3" fillId="0" borderId="46" xfId="16" applyNumberFormat="1" applyFont="1" applyBorder="1" applyAlignment="1">
      <alignment vertical="center"/>
    </xf>
    <xf numFmtId="176" fontId="3" fillId="0" borderId="47" xfId="16" applyNumberFormat="1" applyFont="1" applyBorder="1" applyAlignment="1">
      <alignment vertical="center"/>
    </xf>
    <xf numFmtId="176" fontId="6" fillId="0" borderId="48" xfId="16" applyNumberFormat="1" applyFont="1" applyBorder="1" applyAlignment="1">
      <alignment vertical="center"/>
    </xf>
    <xf numFmtId="176" fontId="6" fillId="0" borderId="49" xfId="16" applyNumberFormat="1" applyFont="1" applyBorder="1" applyAlignment="1">
      <alignment vertical="center"/>
    </xf>
    <xf numFmtId="176" fontId="3" fillId="0" borderId="50" xfId="16" applyNumberFormat="1" applyFont="1" applyBorder="1" applyAlignment="1">
      <alignment vertical="center"/>
    </xf>
    <xf numFmtId="176" fontId="3" fillId="0" borderId="51" xfId="16" applyNumberFormat="1" applyFont="1" applyBorder="1" applyAlignment="1">
      <alignment vertical="center"/>
    </xf>
    <xf numFmtId="176" fontId="3" fillId="0" borderId="52" xfId="16" applyNumberFormat="1" applyFont="1" applyBorder="1" applyAlignment="1">
      <alignment vertical="center"/>
    </xf>
    <xf numFmtId="176" fontId="3" fillId="0" borderId="53" xfId="16" applyNumberFormat="1" applyFont="1" applyBorder="1" applyAlignment="1">
      <alignment vertical="center"/>
    </xf>
    <xf numFmtId="176" fontId="6" fillId="0" borderId="54" xfId="16" applyNumberFormat="1" applyFont="1" applyBorder="1" applyAlignment="1">
      <alignment vertical="center"/>
    </xf>
    <xf numFmtId="176" fontId="3" fillId="0" borderId="55" xfId="16" applyNumberFormat="1" applyFont="1" applyBorder="1" applyAlignment="1">
      <alignment vertical="center"/>
    </xf>
    <xf numFmtId="176" fontId="3" fillId="0" borderId="56" xfId="16" applyNumberFormat="1" applyFont="1" applyBorder="1" applyAlignment="1">
      <alignment vertical="center"/>
    </xf>
    <xf numFmtId="176" fontId="3" fillId="0" borderId="57" xfId="16" applyNumberFormat="1" applyFont="1" applyBorder="1" applyAlignment="1">
      <alignment vertical="center"/>
    </xf>
    <xf numFmtId="176" fontId="3" fillId="0" borderId="58" xfId="16" applyNumberFormat="1" applyFont="1" applyBorder="1" applyAlignment="1">
      <alignment vertical="center"/>
    </xf>
    <xf numFmtId="176" fontId="6" fillId="0" borderId="59" xfId="16" applyNumberFormat="1" applyFont="1" applyBorder="1" applyAlignment="1">
      <alignment vertical="center"/>
    </xf>
    <xf numFmtId="176" fontId="3" fillId="0" borderId="60" xfId="16" applyNumberFormat="1" applyFont="1" applyBorder="1" applyAlignment="1">
      <alignment vertical="center"/>
    </xf>
    <xf numFmtId="176" fontId="3" fillId="0" borderId="61" xfId="16" applyNumberFormat="1" applyFont="1" applyBorder="1" applyAlignment="1">
      <alignment vertical="center"/>
    </xf>
    <xf numFmtId="176" fontId="3" fillId="0" borderId="62" xfId="16" applyNumberFormat="1" applyFont="1" applyBorder="1" applyAlignment="1">
      <alignment vertical="center"/>
    </xf>
    <xf numFmtId="176" fontId="3" fillId="0" borderId="63" xfId="16" applyNumberFormat="1" applyFont="1" applyBorder="1" applyAlignment="1">
      <alignment vertical="center"/>
    </xf>
    <xf numFmtId="176" fontId="6" fillId="0" borderId="64" xfId="16" applyNumberFormat="1" applyFont="1" applyBorder="1" applyAlignment="1">
      <alignment vertical="center"/>
    </xf>
    <xf numFmtId="176" fontId="3" fillId="0" borderId="65" xfId="16" applyNumberFormat="1" applyFont="1" applyBorder="1" applyAlignment="1">
      <alignment vertical="center"/>
    </xf>
    <xf numFmtId="176" fontId="3" fillId="0" borderId="0" xfId="16" applyNumberFormat="1" applyFont="1" applyAlignment="1">
      <alignment horizontal="center" vertical="center"/>
    </xf>
    <xf numFmtId="176" fontId="3" fillId="0" borderId="1" xfId="16" applyNumberFormat="1" applyFont="1" applyBorder="1" applyAlignment="1">
      <alignment horizontal="center" vertical="center"/>
    </xf>
    <xf numFmtId="176" fontId="5" fillId="0" borderId="0" xfId="16" applyNumberFormat="1" applyFont="1" applyAlignment="1">
      <alignment horizontal="center" vertical="center"/>
    </xf>
    <xf numFmtId="176" fontId="3" fillId="0" borderId="66" xfId="16" applyNumberFormat="1" applyFont="1" applyBorder="1" applyAlignment="1">
      <alignment horizontal="center" vertical="center"/>
    </xf>
    <xf numFmtId="176" fontId="3" fillId="0" borderId="44" xfId="16" applyNumberFormat="1" applyFont="1" applyBorder="1" applyAlignment="1">
      <alignment horizontal="center" vertical="center"/>
    </xf>
    <xf numFmtId="176" fontId="3" fillId="0" borderId="41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1">
      <selection activeCell="F11" sqref="F11"/>
    </sheetView>
  </sheetViews>
  <sheetFormatPr defaultColWidth="9.00390625" defaultRowHeight="13.5"/>
  <cols>
    <col min="1" max="5" width="3.625" style="1" customWidth="1"/>
    <col min="6" max="6" width="34.125" style="1" customWidth="1"/>
    <col min="7" max="8" width="18.125" style="1" customWidth="1"/>
    <col min="9" max="9" width="21.50390625" style="1" customWidth="1"/>
    <col min="10" max="10" width="18.00390625" style="1" customWidth="1"/>
    <col min="11" max="16384" width="9.00390625" style="1" customWidth="1"/>
  </cols>
  <sheetData>
    <row r="1" spans="1:9" ht="21.75" customHeight="1">
      <c r="A1" s="32"/>
      <c r="B1" s="32"/>
      <c r="C1" s="32"/>
      <c r="D1" s="32"/>
      <c r="E1" s="32"/>
      <c r="F1" s="83" t="s">
        <v>45</v>
      </c>
      <c r="G1" s="83"/>
      <c r="H1" s="83"/>
      <c r="I1" s="83"/>
    </row>
    <row r="2" spans="1:9" ht="13.5" customHeight="1">
      <c r="A2" s="81" t="s">
        <v>46</v>
      </c>
      <c r="B2" s="81"/>
      <c r="C2" s="81"/>
      <c r="D2" s="81"/>
      <c r="E2" s="81"/>
      <c r="F2" s="81"/>
      <c r="G2" s="81"/>
      <c r="H2" s="81"/>
      <c r="I2" s="81"/>
    </row>
    <row r="3" spans="1:6" ht="13.5" customHeight="1">
      <c r="A3" s="30" t="s">
        <v>37</v>
      </c>
      <c r="B3" s="30"/>
      <c r="C3" s="30"/>
      <c r="D3" s="30"/>
      <c r="E3" s="30"/>
      <c r="F3" s="31"/>
    </row>
    <row r="4" spans="1:10" ht="13.5" customHeight="1">
      <c r="A4" s="82" t="s">
        <v>36</v>
      </c>
      <c r="B4" s="82"/>
      <c r="C4" s="82"/>
      <c r="D4" s="82"/>
      <c r="E4" s="82"/>
      <c r="F4" s="82"/>
      <c r="G4" s="2" t="s">
        <v>38</v>
      </c>
      <c r="H4" s="2" t="s">
        <v>39</v>
      </c>
      <c r="I4" s="2" t="s">
        <v>40</v>
      </c>
      <c r="J4" s="2" t="s">
        <v>41</v>
      </c>
    </row>
    <row r="5" spans="1:10" ht="13.5" customHeight="1">
      <c r="A5" s="3" t="s">
        <v>0</v>
      </c>
      <c r="B5" s="4"/>
      <c r="C5" s="4"/>
      <c r="D5" s="4"/>
      <c r="E5" s="4"/>
      <c r="F5" s="4"/>
      <c r="G5" s="5"/>
      <c r="H5" s="6"/>
      <c r="I5" s="6"/>
      <c r="J5" s="6"/>
    </row>
    <row r="6" spans="1:10" ht="13.5" customHeight="1">
      <c r="A6" s="7"/>
      <c r="B6" s="8" t="s">
        <v>1</v>
      </c>
      <c r="C6" s="8"/>
      <c r="D6" s="8"/>
      <c r="E6" s="8"/>
      <c r="F6" s="8"/>
      <c r="G6" s="9"/>
      <c r="H6" s="10"/>
      <c r="I6" s="10"/>
      <c r="J6" s="10"/>
    </row>
    <row r="7" spans="1:10" ht="13.5" customHeight="1">
      <c r="A7" s="7"/>
      <c r="B7" s="8"/>
      <c r="C7" s="8" t="s">
        <v>2</v>
      </c>
      <c r="D7" s="8"/>
      <c r="E7" s="8"/>
      <c r="F7" s="8"/>
      <c r="G7" s="9">
        <v>394818336</v>
      </c>
      <c r="H7" s="10">
        <v>22585224</v>
      </c>
      <c r="I7" s="10">
        <f>G7+H7</f>
        <v>417403560</v>
      </c>
      <c r="J7" s="10"/>
    </row>
    <row r="8" spans="1:10" ht="13.5" customHeight="1">
      <c r="A8" s="7"/>
      <c r="B8" s="8"/>
      <c r="C8" s="8" t="s">
        <v>3</v>
      </c>
      <c r="D8" s="8"/>
      <c r="E8" s="8"/>
      <c r="F8" s="8"/>
      <c r="G8" s="9">
        <v>1935704</v>
      </c>
      <c r="H8" s="10">
        <v>2931600</v>
      </c>
      <c r="I8" s="10">
        <f aca="true" t="shared" si="0" ref="I8:I14">G8+H8</f>
        <v>4867304</v>
      </c>
      <c r="J8" s="10"/>
    </row>
    <row r="9" spans="1:10" ht="13.5" customHeight="1">
      <c r="A9" s="7"/>
      <c r="B9" s="8"/>
      <c r="C9" s="8" t="s">
        <v>4</v>
      </c>
      <c r="D9" s="8"/>
      <c r="E9" s="8"/>
      <c r="F9" s="8"/>
      <c r="G9" s="9">
        <v>223651464</v>
      </c>
      <c r="H9" s="10">
        <v>0</v>
      </c>
      <c r="I9" s="10">
        <f t="shared" si="0"/>
        <v>223651464</v>
      </c>
      <c r="J9" s="10"/>
    </row>
    <row r="10" spans="1:10" ht="13.5" customHeight="1">
      <c r="A10" s="7"/>
      <c r="B10" s="8"/>
      <c r="C10" s="8" t="s">
        <v>5</v>
      </c>
      <c r="D10" s="8"/>
      <c r="E10" s="8"/>
      <c r="F10" s="8"/>
      <c r="G10" s="9">
        <v>32329500</v>
      </c>
      <c r="H10" s="10">
        <v>21039740</v>
      </c>
      <c r="I10" s="10">
        <f t="shared" si="0"/>
        <v>53369240</v>
      </c>
      <c r="J10" s="10"/>
    </row>
    <row r="11" spans="1:10" ht="13.5" customHeight="1">
      <c r="A11" s="7"/>
      <c r="B11" s="8"/>
      <c r="C11" s="8" t="s">
        <v>6</v>
      </c>
      <c r="D11" s="8"/>
      <c r="E11" s="8"/>
      <c r="F11" s="8"/>
      <c r="G11" s="9">
        <v>165000</v>
      </c>
      <c r="H11" s="10">
        <v>0</v>
      </c>
      <c r="I11" s="10">
        <f t="shared" si="0"/>
        <v>165000</v>
      </c>
      <c r="J11" s="10"/>
    </row>
    <row r="12" spans="1:10" ht="13.5" customHeight="1">
      <c r="A12" s="7"/>
      <c r="B12" s="8"/>
      <c r="C12" s="8" t="s">
        <v>7</v>
      </c>
      <c r="D12" s="8"/>
      <c r="E12" s="8"/>
      <c r="F12" s="8"/>
      <c r="G12" s="28">
        <v>5263311</v>
      </c>
      <c r="H12" s="10">
        <v>91937</v>
      </c>
      <c r="I12" s="10">
        <f t="shared" si="0"/>
        <v>5355248</v>
      </c>
      <c r="J12" s="10"/>
    </row>
    <row r="13" spans="1:10" ht="13.5" customHeight="1">
      <c r="A13" s="7"/>
      <c r="B13" s="8"/>
      <c r="C13" s="8" t="s">
        <v>8</v>
      </c>
      <c r="D13" s="8"/>
      <c r="E13" s="8"/>
      <c r="F13" s="8"/>
      <c r="G13" s="9">
        <v>254978</v>
      </c>
      <c r="H13" s="10">
        <v>3176</v>
      </c>
      <c r="I13" s="10">
        <f t="shared" si="0"/>
        <v>258154</v>
      </c>
      <c r="J13" s="10"/>
    </row>
    <row r="14" spans="1:10" ht="13.5" customHeight="1">
      <c r="A14" s="7"/>
      <c r="B14" s="8"/>
      <c r="C14" s="8" t="s">
        <v>9</v>
      </c>
      <c r="D14" s="8"/>
      <c r="E14" s="8"/>
      <c r="F14" s="8"/>
      <c r="G14" s="9">
        <v>62336816</v>
      </c>
      <c r="H14" s="10">
        <v>0</v>
      </c>
      <c r="I14" s="10">
        <f t="shared" si="0"/>
        <v>62336816</v>
      </c>
      <c r="J14" s="10"/>
    </row>
    <row r="15" spans="1:10" ht="13.5" customHeight="1">
      <c r="A15" s="11"/>
      <c r="B15" s="12"/>
      <c r="C15" s="12"/>
      <c r="D15" s="12"/>
      <c r="E15" s="12" t="s">
        <v>10</v>
      </c>
      <c r="F15" s="12"/>
      <c r="G15" s="13">
        <f>SUM(G7:G14)</f>
        <v>720755109</v>
      </c>
      <c r="H15" s="13">
        <f>SUM(H7:H14)</f>
        <v>46651677</v>
      </c>
      <c r="I15" s="13">
        <f>G15+H15</f>
        <v>767406786</v>
      </c>
      <c r="J15" s="13"/>
    </row>
    <row r="16" spans="1:10" ht="13.5" customHeight="1">
      <c r="A16" s="3"/>
      <c r="B16" s="4" t="s">
        <v>11</v>
      </c>
      <c r="C16" s="4"/>
      <c r="D16" s="4"/>
      <c r="E16" s="4"/>
      <c r="F16" s="4"/>
      <c r="G16" s="5"/>
      <c r="H16" s="6"/>
      <c r="I16" s="6"/>
      <c r="J16" s="6"/>
    </row>
    <row r="17" spans="1:10" ht="13.5" customHeight="1">
      <c r="A17" s="7"/>
      <c r="B17" s="8"/>
      <c r="C17" s="8" t="s">
        <v>12</v>
      </c>
      <c r="D17" s="8"/>
      <c r="E17" s="8"/>
      <c r="F17" s="8"/>
      <c r="G17" s="9">
        <v>434101537</v>
      </c>
      <c r="H17" s="10">
        <v>33150239</v>
      </c>
      <c r="I17" s="10">
        <f aca="true" t="shared" si="1" ref="I17:I23">G17+H17</f>
        <v>467251776</v>
      </c>
      <c r="J17" s="10"/>
    </row>
    <row r="18" spans="1:10" ht="13.5" customHeight="1">
      <c r="A18" s="7"/>
      <c r="B18" s="8"/>
      <c r="C18" s="8" t="s">
        <v>13</v>
      </c>
      <c r="D18" s="8"/>
      <c r="E18" s="8"/>
      <c r="F18" s="8"/>
      <c r="G18" s="9">
        <v>48566313</v>
      </c>
      <c r="H18" s="10">
        <v>6125575</v>
      </c>
      <c r="I18" s="10">
        <f t="shared" si="1"/>
        <v>54691888</v>
      </c>
      <c r="J18" s="10"/>
    </row>
    <row r="19" spans="1:10" ht="13.5" customHeight="1">
      <c r="A19" s="7"/>
      <c r="B19" s="8"/>
      <c r="C19" s="8" t="s">
        <v>14</v>
      </c>
      <c r="D19" s="8"/>
      <c r="E19" s="8"/>
      <c r="F19" s="8"/>
      <c r="G19" s="28">
        <v>105547671</v>
      </c>
      <c r="H19" s="29">
        <v>2559379</v>
      </c>
      <c r="I19" s="10">
        <f t="shared" si="1"/>
        <v>108107050</v>
      </c>
      <c r="J19" s="10"/>
    </row>
    <row r="20" spans="1:10" ht="13.5" customHeight="1">
      <c r="A20" s="7"/>
      <c r="B20" s="8"/>
      <c r="C20" s="8" t="s">
        <v>15</v>
      </c>
      <c r="D20" s="8"/>
      <c r="E20" s="8"/>
      <c r="F20" s="8"/>
      <c r="G20" s="9">
        <v>61736816</v>
      </c>
      <c r="H20" s="10">
        <v>600000</v>
      </c>
      <c r="I20" s="10">
        <f t="shared" si="1"/>
        <v>62336816</v>
      </c>
      <c r="J20" s="10"/>
    </row>
    <row r="21" spans="1:10" ht="13.5" customHeight="1">
      <c r="A21" s="7"/>
      <c r="B21" s="8"/>
      <c r="C21" s="8" t="s">
        <v>16</v>
      </c>
      <c r="D21" s="8"/>
      <c r="E21" s="8"/>
      <c r="F21" s="8"/>
      <c r="G21" s="9">
        <v>472461</v>
      </c>
      <c r="H21" s="10">
        <v>0</v>
      </c>
      <c r="I21" s="10">
        <f t="shared" si="1"/>
        <v>472461</v>
      </c>
      <c r="J21" s="10"/>
    </row>
    <row r="22" spans="1:10" ht="13.5" customHeight="1">
      <c r="A22" s="14"/>
      <c r="B22" s="15"/>
      <c r="C22" s="15"/>
      <c r="D22" s="15"/>
      <c r="E22" s="15" t="s">
        <v>17</v>
      </c>
      <c r="F22" s="15"/>
      <c r="G22" s="16">
        <f>SUM(G17:G21)</f>
        <v>650424798</v>
      </c>
      <c r="H22" s="16">
        <f>SUM(H17:H21)</f>
        <v>42435193</v>
      </c>
      <c r="I22" s="16">
        <f t="shared" si="1"/>
        <v>692859991</v>
      </c>
      <c r="J22" s="16"/>
    </row>
    <row r="23" spans="1:10" ht="13.5" customHeight="1" thickBot="1">
      <c r="A23" s="17"/>
      <c r="B23" s="18"/>
      <c r="C23" s="18"/>
      <c r="D23" s="18"/>
      <c r="E23" s="18" t="s">
        <v>18</v>
      </c>
      <c r="F23" s="19"/>
      <c r="G23" s="20">
        <f>G15-G22</f>
        <v>70330311</v>
      </c>
      <c r="H23" s="20">
        <f>H15-H22</f>
        <v>4216484</v>
      </c>
      <c r="I23" s="20">
        <f t="shared" si="1"/>
        <v>74546795</v>
      </c>
      <c r="J23" s="20"/>
    </row>
    <row r="24" spans="1:10" ht="13.5" customHeight="1" thickTop="1">
      <c r="A24" s="21" t="s">
        <v>19</v>
      </c>
      <c r="B24" s="22"/>
      <c r="C24" s="22"/>
      <c r="D24" s="22"/>
      <c r="E24" s="22"/>
      <c r="F24" s="22"/>
      <c r="G24" s="23"/>
      <c r="H24" s="24"/>
      <c r="I24" s="24"/>
      <c r="J24" s="24"/>
    </row>
    <row r="25" spans="1:10" ht="13.5" customHeight="1">
      <c r="A25" s="7"/>
      <c r="B25" s="8" t="s">
        <v>20</v>
      </c>
      <c r="C25" s="8"/>
      <c r="D25" s="8"/>
      <c r="E25" s="8"/>
      <c r="F25" s="8"/>
      <c r="G25" s="9">
        <v>5880000</v>
      </c>
      <c r="H25" s="10">
        <v>460000</v>
      </c>
      <c r="I25" s="10">
        <f>G25+H25</f>
        <v>6340000</v>
      </c>
      <c r="J25" s="10"/>
    </row>
    <row r="26" spans="1:10" ht="13.5" customHeight="1">
      <c r="A26" s="11"/>
      <c r="B26" s="12"/>
      <c r="C26" s="12"/>
      <c r="D26" s="12"/>
      <c r="E26" s="12" t="s">
        <v>21</v>
      </c>
      <c r="F26" s="12"/>
      <c r="G26" s="13">
        <f>G25</f>
        <v>5880000</v>
      </c>
      <c r="H26" s="13">
        <f>H25</f>
        <v>460000</v>
      </c>
      <c r="I26" s="13">
        <f>G26+H26</f>
        <v>6340000</v>
      </c>
      <c r="J26" s="13"/>
    </row>
    <row r="27" spans="1:10" ht="13.5" customHeight="1">
      <c r="A27" s="3"/>
      <c r="B27" s="4" t="s">
        <v>22</v>
      </c>
      <c r="C27" s="4"/>
      <c r="D27" s="4"/>
      <c r="E27" s="4"/>
      <c r="F27" s="4"/>
      <c r="G27" s="5"/>
      <c r="H27" s="6"/>
      <c r="I27" s="6"/>
      <c r="J27" s="6"/>
    </row>
    <row r="28" spans="1:10" ht="13.5" customHeight="1">
      <c r="A28" s="7"/>
      <c r="B28" s="8"/>
      <c r="C28" s="8" t="s">
        <v>23</v>
      </c>
      <c r="D28" s="8"/>
      <c r="E28" s="8"/>
      <c r="F28" s="8"/>
      <c r="G28" s="9">
        <v>18445760</v>
      </c>
      <c r="H28" s="10">
        <v>692446</v>
      </c>
      <c r="I28" s="10">
        <f>G28+H28</f>
        <v>19138206</v>
      </c>
      <c r="J28" s="10"/>
    </row>
    <row r="29" spans="1:10" ht="13.5" customHeight="1">
      <c r="A29" s="14"/>
      <c r="B29" s="15"/>
      <c r="C29" s="15"/>
      <c r="D29" s="15"/>
      <c r="E29" s="15" t="s">
        <v>24</v>
      </c>
      <c r="F29" s="15"/>
      <c r="G29" s="16">
        <f>G28</f>
        <v>18445760</v>
      </c>
      <c r="H29" s="16">
        <f>H28</f>
        <v>692446</v>
      </c>
      <c r="I29" s="16">
        <f>G29+H29</f>
        <v>19138206</v>
      </c>
      <c r="J29" s="16"/>
    </row>
    <row r="30" spans="1:10" ht="13.5" customHeight="1" thickBot="1">
      <c r="A30" s="17"/>
      <c r="B30" s="18"/>
      <c r="C30" s="18"/>
      <c r="D30" s="18"/>
      <c r="E30" s="18" t="s">
        <v>25</v>
      </c>
      <c r="F30" s="19"/>
      <c r="G30" s="20">
        <f>G26-G29</f>
        <v>-12565760</v>
      </c>
      <c r="H30" s="20">
        <f>H26-H29</f>
        <v>-232446</v>
      </c>
      <c r="I30" s="20">
        <f>G30+H30</f>
        <v>-12798206</v>
      </c>
      <c r="J30" s="20"/>
    </row>
    <row r="31" spans="1:10" ht="13.5" customHeight="1" thickTop="1">
      <c r="A31" s="21" t="s">
        <v>26</v>
      </c>
      <c r="B31" s="22"/>
      <c r="C31" s="22"/>
      <c r="D31" s="22"/>
      <c r="E31" s="22"/>
      <c r="F31" s="22"/>
      <c r="G31" s="23"/>
      <c r="H31" s="24"/>
      <c r="I31" s="24"/>
      <c r="J31" s="24"/>
    </row>
    <row r="32" spans="1:10" ht="13.5" customHeight="1">
      <c r="A32" s="7"/>
      <c r="B32" s="8" t="s">
        <v>27</v>
      </c>
      <c r="C32" s="8"/>
      <c r="D32" s="8"/>
      <c r="E32" s="8"/>
      <c r="F32" s="8"/>
      <c r="G32" s="9">
        <v>9922500</v>
      </c>
      <c r="H32" s="10">
        <v>0</v>
      </c>
      <c r="I32" s="10">
        <f aca="true" t="shared" si="2" ref="I32:I40">G32+H32</f>
        <v>9922500</v>
      </c>
      <c r="J32" s="10"/>
    </row>
    <row r="33" spans="1:10" ht="13.5" customHeight="1">
      <c r="A33" s="11"/>
      <c r="B33" s="12"/>
      <c r="C33" s="12"/>
      <c r="D33" s="12"/>
      <c r="E33" s="12" t="s">
        <v>28</v>
      </c>
      <c r="F33" s="12"/>
      <c r="G33" s="13">
        <f>G32</f>
        <v>9922500</v>
      </c>
      <c r="H33" s="13">
        <f>H32</f>
        <v>0</v>
      </c>
      <c r="I33" s="33">
        <f t="shared" si="2"/>
        <v>9922500</v>
      </c>
      <c r="J33" s="13"/>
    </row>
    <row r="34" spans="1:10" ht="13.5" customHeight="1">
      <c r="A34" s="3"/>
      <c r="B34" s="4" t="s">
        <v>29</v>
      </c>
      <c r="C34" s="4"/>
      <c r="D34" s="4"/>
      <c r="E34" s="4"/>
      <c r="F34" s="4"/>
      <c r="G34" s="5"/>
      <c r="H34" s="6"/>
      <c r="I34" s="5">
        <f t="shared" si="2"/>
        <v>0</v>
      </c>
      <c r="J34" s="6"/>
    </row>
    <row r="35" spans="1:10" ht="13.5" customHeight="1">
      <c r="A35" s="7"/>
      <c r="B35" s="8"/>
      <c r="C35" s="8" t="s">
        <v>42</v>
      </c>
      <c r="D35" s="8"/>
      <c r="E35" s="8"/>
      <c r="F35" s="8"/>
      <c r="G35" s="9">
        <v>5020639</v>
      </c>
      <c r="H35" s="10">
        <v>0</v>
      </c>
      <c r="I35" s="10">
        <f t="shared" si="2"/>
        <v>5020639</v>
      </c>
      <c r="J35" s="10"/>
    </row>
    <row r="36" spans="1:10" ht="13.5" customHeight="1">
      <c r="A36" s="7"/>
      <c r="B36" s="8"/>
      <c r="C36" s="8" t="s">
        <v>43</v>
      </c>
      <c r="D36" s="8"/>
      <c r="E36" s="8"/>
      <c r="F36" s="8"/>
      <c r="G36" s="9">
        <v>3027700</v>
      </c>
      <c r="H36" s="10">
        <v>202220</v>
      </c>
      <c r="I36" s="10">
        <f t="shared" si="2"/>
        <v>3229920</v>
      </c>
      <c r="J36" s="10"/>
    </row>
    <row r="37" spans="1:10" ht="13.5" customHeight="1">
      <c r="A37" s="7"/>
      <c r="B37" s="8"/>
      <c r="C37" s="8" t="s">
        <v>44</v>
      </c>
      <c r="D37" s="8"/>
      <c r="E37" s="8"/>
      <c r="F37" s="8"/>
      <c r="G37" s="9">
        <v>9922500</v>
      </c>
      <c r="H37" s="10">
        <v>0</v>
      </c>
      <c r="I37" s="10">
        <f t="shared" si="2"/>
        <v>9922500</v>
      </c>
      <c r="J37" s="10"/>
    </row>
    <row r="38" spans="1:10" ht="13.5" customHeight="1">
      <c r="A38" s="14"/>
      <c r="B38" s="15"/>
      <c r="C38" s="15"/>
      <c r="D38" s="15"/>
      <c r="E38" s="15" t="s">
        <v>30</v>
      </c>
      <c r="F38" s="15"/>
      <c r="G38" s="16">
        <f>SUM(G35:G37)</f>
        <v>17970839</v>
      </c>
      <c r="H38" s="16">
        <f>SUM(H35:H37)</f>
        <v>202220</v>
      </c>
      <c r="I38" s="16">
        <f t="shared" si="2"/>
        <v>18173059</v>
      </c>
      <c r="J38" s="16"/>
    </row>
    <row r="39" spans="1:10" ht="13.5" customHeight="1" thickBot="1">
      <c r="A39" s="17"/>
      <c r="B39" s="18"/>
      <c r="C39" s="18"/>
      <c r="D39" s="18"/>
      <c r="E39" s="18" t="s">
        <v>31</v>
      </c>
      <c r="F39" s="19"/>
      <c r="G39" s="20">
        <f>G33-G38</f>
        <v>-8048339</v>
      </c>
      <c r="H39" s="20">
        <f>H33-H38</f>
        <v>-202220</v>
      </c>
      <c r="I39" s="20">
        <f t="shared" si="2"/>
        <v>-8250559</v>
      </c>
      <c r="J39" s="20"/>
    </row>
    <row r="40" spans="1:10" ht="13.5" customHeight="1" thickTop="1">
      <c r="A40" s="21"/>
      <c r="B40" s="22" t="s">
        <v>32</v>
      </c>
      <c r="C40" s="22"/>
      <c r="D40" s="22"/>
      <c r="E40" s="22"/>
      <c r="F40" s="22"/>
      <c r="G40" s="23">
        <v>0</v>
      </c>
      <c r="H40" s="23">
        <v>0</v>
      </c>
      <c r="I40" s="23">
        <f t="shared" si="2"/>
        <v>0</v>
      </c>
      <c r="J40" s="23"/>
    </row>
    <row r="41" spans="1:10" ht="13.5" customHeight="1" thickBot="1">
      <c r="A41" s="11"/>
      <c r="B41" s="12"/>
      <c r="C41" s="12"/>
      <c r="D41" s="12"/>
      <c r="E41" s="12" t="s">
        <v>33</v>
      </c>
      <c r="F41" s="12"/>
      <c r="G41" s="13">
        <f>G23+G30+G39-G40</f>
        <v>49716212</v>
      </c>
      <c r="H41" s="13">
        <f>H23+H30+H39-H40</f>
        <v>3781818</v>
      </c>
      <c r="I41" s="13">
        <f>I23+I30+I39-I40</f>
        <v>53498030</v>
      </c>
      <c r="J41" s="13"/>
    </row>
    <row r="42" spans="1:10" ht="13.5" customHeight="1" thickBot="1" thickTop="1">
      <c r="A42" s="17"/>
      <c r="B42" s="18" t="s">
        <v>34</v>
      </c>
      <c r="C42" s="18"/>
      <c r="D42" s="18"/>
      <c r="E42" s="18"/>
      <c r="F42" s="19"/>
      <c r="G42" s="25">
        <v>425276633</v>
      </c>
      <c r="H42" s="25">
        <v>11391131</v>
      </c>
      <c r="I42" s="25">
        <f>G42+H42</f>
        <v>436667764</v>
      </c>
      <c r="J42" s="25"/>
    </row>
    <row r="43" spans="1:10" ht="13.5" customHeight="1" thickBot="1" thickTop="1">
      <c r="A43" s="26"/>
      <c r="B43" s="27"/>
      <c r="C43" s="27"/>
      <c r="D43" s="27"/>
      <c r="E43" s="27" t="s">
        <v>35</v>
      </c>
      <c r="F43" s="27"/>
      <c r="G43" s="25">
        <f>G41+G42</f>
        <v>474992845</v>
      </c>
      <c r="H43" s="25">
        <f>H41+H42</f>
        <v>15172949</v>
      </c>
      <c r="I43" s="25">
        <f>I41+I42</f>
        <v>490165794</v>
      </c>
      <c r="J43" s="25"/>
    </row>
    <row r="44" ht="14.25" thickTop="1"/>
  </sheetData>
  <mergeCells count="3">
    <mergeCell ref="A2:I2"/>
    <mergeCell ref="A4:F4"/>
    <mergeCell ref="F1:I1"/>
  </mergeCells>
  <printOptions/>
  <pageMargins left="0.98425196850393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45"/>
  <sheetViews>
    <sheetView tabSelected="1" zoomScale="75" zoomScaleNormal="75" workbookViewId="0" topLeftCell="A1">
      <selection activeCell="F8" sqref="F8"/>
    </sheetView>
  </sheetViews>
  <sheetFormatPr defaultColWidth="9.00390625" defaultRowHeight="13.5"/>
  <cols>
    <col min="1" max="5" width="3.625" style="1" customWidth="1"/>
    <col min="6" max="6" width="34.125" style="1" customWidth="1"/>
    <col min="7" max="8" width="18.125" style="1" customWidth="1"/>
    <col min="9" max="9" width="21.50390625" style="1" customWidth="1"/>
    <col min="10" max="10" width="18.00390625" style="1" customWidth="1"/>
    <col min="11" max="16384" width="9.00390625" style="1" customWidth="1"/>
  </cols>
  <sheetData>
    <row r="1" spans="1:9" ht="18" customHeight="1">
      <c r="A1" s="32"/>
      <c r="B1" s="32"/>
      <c r="C1" s="32"/>
      <c r="D1" s="32"/>
      <c r="E1" s="32"/>
      <c r="F1" s="83" t="s">
        <v>45</v>
      </c>
      <c r="G1" s="83"/>
      <c r="H1" s="83"/>
      <c r="I1" s="83"/>
    </row>
    <row r="2" spans="1:10" ht="16.5" customHeight="1" thickBot="1">
      <c r="A2" s="86" t="s">
        <v>51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3.5" customHeight="1" thickBot="1">
      <c r="A3" s="84" t="s">
        <v>36</v>
      </c>
      <c r="B3" s="85"/>
      <c r="C3" s="85"/>
      <c r="D3" s="85"/>
      <c r="E3" s="85"/>
      <c r="F3" s="85"/>
      <c r="G3" s="59" t="s">
        <v>38</v>
      </c>
      <c r="H3" s="59" t="s">
        <v>39</v>
      </c>
      <c r="I3" s="59" t="s">
        <v>40</v>
      </c>
      <c r="J3" s="60" t="s">
        <v>41</v>
      </c>
    </row>
    <row r="4" spans="1:10" ht="13.5" customHeight="1">
      <c r="A4" s="61" t="s">
        <v>0</v>
      </c>
      <c r="B4" s="62"/>
      <c r="C4" s="62"/>
      <c r="D4" s="62"/>
      <c r="E4" s="62"/>
      <c r="F4" s="62"/>
      <c r="G4" s="63"/>
      <c r="H4" s="64"/>
      <c r="I4" s="64"/>
      <c r="J4" s="65"/>
    </row>
    <row r="5" spans="1:10" ht="13.5" customHeight="1">
      <c r="A5" s="45"/>
      <c r="B5" s="8" t="s">
        <v>1</v>
      </c>
      <c r="C5" s="8"/>
      <c r="D5" s="8"/>
      <c r="E5" s="8"/>
      <c r="F5" s="8"/>
      <c r="G5" s="36"/>
      <c r="H5" s="37"/>
      <c r="I5" s="37"/>
      <c r="J5" s="46"/>
    </row>
    <row r="6" spans="1:10" ht="13.5" customHeight="1">
      <c r="A6" s="45"/>
      <c r="B6" s="8"/>
      <c r="C6" s="8" t="s">
        <v>2</v>
      </c>
      <c r="D6" s="8"/>
      <c r="E6" s="8"/>
      <c r="F6" s="8"/>
      <c r="G6" s="36">
        <v>405285455</v>
      </c>
      <c r="H6" s="37">
        <v>25875344</v>
      </c>
      <c r="I6" s="37">
        <f>G6+H6</f>
        <v>431160799</v>
      </c>
      <c r="J6" s="46"/>
    </row>
    <row r="7" spans="1:10" ht="13.5" customHeight="1">
      <c r="A7" s="45"/>
      <c r="B7" s="8"/>
      <c r="C7" s="8" t="s">
        <v>3</v>
      </c>
      <c r="D7" s="8"/>
      <c r="E7" s="8"/>
      <c r="F7" s="8"/>
      <c r="G7" s="36">
        <v>1815001</v>
      </c>
      <c r="H7" s="37">
        <v>3490000</v>
      </c>
      <c r="I7" s="37">
        <f aca="true" t="shared" si="0" ref="I7:I13">G7+H7</f>
        <v>5305001</v>
      </c>
      <c r="J7" s="46"/>
    </row>
    <row r="8" spans="1:10" ht="13.5" customHeight="1">
      <c r="A8" s="45"/>
      <c r="B8" s="8"/>
      <c r="C8" s="8" t="s">
        <v>4</v>
      </c>
      <c r="D8" s="8"/>
      <c r="E8" s="8"/>
      <c r="F8" s="8"/>
      <c r="G8" s="36">
        <v>218328798</v>
      </c>
      <c r="H8" s="37">
        <v>0</v>
      </c>
      <c r="I8" s="37">
        <f t="shared" si="0"/>
        <v>218328798</v>
      </c>
      <c r="J8" s="46"/>
    </row>
    <row r="9" spans="1:10" ht="13.5" customHeight="1">
      <c r="A9" s="45"/>
      <c r="B9" s="8"/>
      <c r="C9" s="8" t="s">
        <v>5</v>
      </c>
      <c r="D9" s="8"/>
      <c r="E9" s="8"/>
      <c r="F9" s="8"/>
      <c r="G9" s="36">
        <v>33111900</v>
      </c>
      <c r="H9" s="37">
        <v>24876703</v>
      </c>
      <c r="I9" s="37">
        <f t="shared" si="0"/>
        <v>57988603</v>
      </c>
      <c r="J9" s="46"/>
    </row>
    <row r="10" spans="1:10" ht="13.5" customHeight="1">
      <c r="A10" s="45"/>
      <c r="B10" s="8"/>
      <c r="C10" s="8" t="s">
        <v>6</v>
      </c>
      <c r="D10" s="8"/>
      <c r="E10" s="8"/>
      <c r="F10" s="8"/>
      <c r="G10" s="36">
        <v>146000</v>
      </c>
      <c r="H10" s="37">
        <v>0</v>
      </c>
      <c r="I10" s="37">
        <f t="shared" si="0"/>
        <v>146000</v>
      </c>
      <c r="J10" s="46"/>
    </row>
    <row r="11" spans="1:10" ht="13.5" customHeight="1">
      <c r="A11" s="45"/>
      <c r="B11" s="8"/>
      <c r="C11" s="8" t="s">
        <v>7</v>
      </c>
      <c r="D11" s="8"/>
      <c r="E11" s="8"/>
      <c r="F11" s="8"/>
      <c r="G11" s="36">
        <v>17253342</v>
      </c>
      <c r="H11" s="37">
        <v>83663</v>
      </c>
      <c r="I11" s="37">
        <f t="shared" si="0"/>
        <v>17337005</v>
      </c>
      <c r="J11" s="46"/>
    </row>
    <row r="12" spans="1:10" ht="13.5" customHeight="1">
      <c r="A12" s="45"/>
      <c r="B12" s="8"/>
      <c r="C12" s="8" t="s">
        <v>8</v>
      </c>
      <c r="D12" s="8"/>
      <c r="E12" s="8"/>
      <c r="F12" s="8"/>
      <c r="G12" s="36">
        <v>154290</v>
      </c>
      <c r="H12" s="37">
        <v>3466</v>
      </c>
      <c r="I12" s="37">
        <f t="shared" si="0"/>
        <v>157756</v>
      </c>
      <c r="J12" s="46"/>
    </row>
    <row r="13" spans="1:10" ht="13.5" customHeight="1">
      <c r="A13" s="45"/>
      <c r="B13" s="8"/>
      <c r="C13" s="8" t="s">
        <v>9</v>
      </c>
      <c r="D13" s="8"/>
      <c r="E13" s="8"/>
      <c r="F13" s="8"/>
      <c r="G13" s="36">
        <v>357188444</v>
      </c>
      <c r="H13" s="37">
        <v>105000</v>
      </c>
      <c r="I13" s="37">
        <f t="shared" si="0"/>
        <v>357293444</v>
      </c>
      <c r="J13" s="46"/>
    </row>
    <row r="14" spans="1:10" ht="13.5" customHeight="1">
      <c r="A14" s="47"/>
      <c r="B14" s="12"/>
      <c r="C14" s="12"/>
      <c r="D14" s="12"/>
      <c r="E14" s="12" t="s">
        <v>10</v>
      </c>
      <c r="F14" s="12"/>
      <c r="G14" s="38">
        <f>SUM(G6:G13)</f>
        <v>1033283230</v>
      </c>
      <c r="H14" s="38">
        <f>SUM(H6:H13)</f>
        <v>54434176</v>
      </c>
      <c r="I14" s="38">
        <f>G14+H14</f>
        <v>1087717406</v>
      </c>
      <c r="J14" s="48"/>
    </row>
    <row r="15" spans="1:10" ht="13.5" customHeight="1">
      <c r="A15" s="43"/>
      <c r="B15" s="4" t="s">
        <v>11</v>
      </c>
      <c r="C15" s="4"/>
      <c r="D15" s="4"/>
      <c r="E15" s="4"/>
      <c r="F15" s="4"/>
      <c r="G15" s="34"/>
      <c r="H15" s="35"/>
      <c r="I15" s="35"/>
      <c r="J15" s="44"/>
    </row>
    <row r="16" spans="1:10" ht="13.5" customHeight="1">
      <c r="A16" s="45"/>
      <c r="B16" s="8"/>
      <c r="C16" s="8" t="s">
        <v>12</v>
      </c>
      <c r="D16" s="8"/>
      <c r="E16" s="8"/>
      <c r="F16" s="8"/>
      <c r="G16" s="36">
        <v>449584436</v>
      </c>
      <c r="H16" s="37">
        <v>33155028</v>
      </c>
      <c r="I16" s="37">
        <f aca="true" t="shared" si="1" ref="I16:I23">G16+H16</f>
        <v>482739464</v>
      </c>
      <c r="J16" s="46"/>
    </row>
    <row r="17" spans="1:10" ht="13.5" customHeight="1">
      <c r="A17" s="45"/>
      <c r="B17" s="8"/>
      <c r="C17" s="8" t="s">
        <v>13</v>
      </c>
      <c r="D17" s="8"/>
      <c r="E17" s="8"/>
      <c r="F17" s="8"/>
      <c r="G17" s="36">
        <v>56528398</v>
      </c>
      <c r="H17" s="37">
        <v>6653601</v>
      </c>
      <c r="I17" s="37">
        <f t="shared" si="1"/>
        <v>63181999</v>
      </c>
      <c r="J17" s="46"/>
    </row>
    <row r="18" spans="1:10" ht="13.5" customHeight="1">
      <c r="A18" s="45"/>
      <c r="B18" s="8"/>
      <c r="C18" s="8" t="s">
        <v>14</v>
      </c>
      <c r="D18" s="8"/>
      <c r="E18" s="8"/>
      <c r="F18" s="8"/>
      <c r="G18" s="36">
        <v>101663139</v>
      </c>
      <c r="H18" s="37">
        <v>3387342</v>
      </c>
      <c r="I18" s="37">
        <f t="shared" si="1"/>
        <v>105050481</v>
      </c>
      <c r="J18" s="46"/>
    </row>
    <row r="19" spans="1:10" ht="13.5" customHeight="1">
      <c r="A19" s="45"/>
      <c r="B19" s="8"/>
      <c r="C19" s="8" t="s">
        <v>47</v>
      </c>
      <c r="D19" s="8"/>
      <c r="E19" s="8"/>
      <c r="F19" s="8"/>
      <c r="G19" s="36">
        <v>1005177</v>
      </c>
      <c r="H19" s="37">
        <v>0</v>
      </c>
      <c r="I19" s="37">
        <f t="shared" si="1"/>
        <v>1005177</v>
      </c>
      <c r="J19" s="46"/>
    </row>
    <row r="20" spans="1:10" ht="13.5" customHeight="1">
      <c r="A20" s="45"/>
      <c r="B20" s="8"/>
      <c r="C20" s="8" t="s">
        <v>15</v>
      </c>
      <c r="D20" s="8"/>
      <c r="E20" s="8"/>
      <c r="F20" s="8"/>
      <c r="G20" s="36">
        <v>351938444</v>
      </c>
      <c r="H20" s="37">
        <v>5355000</v>
      </c>
      <c r="I20" s="37">
        <f t="shared" si="1"/>
        <v>357293444</v>
      </c>
      <c r="J20" s="46"/>
    </row>
    <row r="21" spans="1:10" ht="13.5" customHeight="1">
      <c r="A21" s="45"/>
      <c r="B21" s="8"/>
      <c r="C21" s="8" t="s">
        <v>16</v>
      </c>
      <c r="D21" s="8"/>
      <c r="E21" s="8"/>
      <c r="F21" s="8"/>
      <c r="G21" s="36">
        <v>66000</v>
      </c>
      <c r="H21" s="37">
        <v>0</v>
      </c>
      <c r="I21" s="37">
        <f t="shared" si="1"/>
        <v>66000</v>
      </c>
      <c r="J21" s="46"/>
    </row>
    <row r="22" spans="1:10" ht="13.5" customHeight="1">
      <c r="A22" s="49"/>
      <c r="B22" s="15"/>
      <c r="C22" s="15"/>
      <c r="D22" s="15"/>
      <c r="E22" s="15" t="s">
        <v>17</v>
      </c>
      <c r="F22" s="15"/>
      <c r="G22" s="39">
        <f>SUM(G16:G21)</f>
        <v>960785594</v>
      </c>
      <c r="H22" s="39">
        <f>SUM(H16:H21)</f>
        <v>48550971</v>
      </c>
      <c r="I22" s="39">
        <f t="shared" si="1"/>
        <v>1009336565</v>
      </c>
      <c r="J22" s="50"/>
    </row>
    <row r="23" spans="1:10" ht="13.5" customHeight="1" thickBot="1">
      <c r="A23" s="66"/>
      <c r="B23" s="67"/>
      <c r="C23" s="67"/>
      <c r="D23" s="67"/>
      <c r="E23" s="67" t="s">
        <v>18</v>
      </c>
      <c r="F23" s="68"/>
      <c r="G23" s="69">
        <f>G14-G22</f>
        <v>72497636</v>
      </c>
      <c r="H23" s="69">
        <f>H14-H22</f>
        <v>5883205</v>
      </c>
      <c r="I23" s="69">
        <f t="shared" si="1"/>
        <v>78380841</v>
      </c>
      <c r="J23" s="70"/>
    </row>
    <row r="24" spans="1:10" ht="13.5" customHeight="1">
      <c r="A24" s="51" t="s">
        <v>19</v>
      </c>
      <c r="B24" s="22"/>
      <c r="C24" s="22"/>
      <c r="D24" s="22"/>
      <c r="E24" s="22"/>
      <c r="F24" s="22"/>
      <c r="G24" s="40"/>
      <c r="H24" s="41"/>
      <c r="I24" s="41"/>
      <c r="J24" s="52"/>
    </row>
    <row r="25" spans="1:10" ht="13.5" customHeight="1">
      <c r="A25" s="45"/>
      <c r="B25" s="8" t="s">
        <v>20</v>
      </c>
      <c r="C25" s="8"/>
      <c r="D25" s="8"/>
      <c r="E25" s="8"/>
      <c r="F25" s="8"/>
      <c r="G25" s="36">
        <v>800192053</v>
      </c>
      <c r="H25" s="37">
        <v>0</v>
      </c>
      <c r="I25" s="37">
        <f>G25+H25</f>
        <v>800192053</v>
      </c>
      <c r="J25" s="46"/>
    </row>
    <row r="26" spans="1:10" ht="13.5" customHeight="1">
      <c r="A26" s="47"/>
      <c r="B26" s="12"/>
      <c r="C26" s="12"/>
      <c r="D26" s="12"/>
      <c r="E26" s="12" t="s">
        <v>21</v>
      </c>
      <c r="F26" s="12"/>
      <c r="G26" s="38">
        <f>G25</f>
        <v>800192053</v>
      </c>
      <c r="H26" s="38">
        <f>H25</f>
        <v>0</v>
      </c>
      <c r="I26" s="38">
        <f>G26+H26</f>
        <v>800192053</v>
      </c>
      <c r="J26" s="48"/>
    </row>
    <row r="27" spans="1:10" ht="13.5" customHeight="1">
      <c r="A27" s="43"/>
      <c r="B27" s="4" t="s">
        <v>22</v>
      </c>
      <c r="C27" s="4"/>
      <c r="D27" s="4"/>
      <c r="E27" s="4"/>
      <c r="F27" s="4"/>
      <c r="G27" s="34"/>
      <c r="H27" s="35"/>
      <c r="I27" s="35"/>
      <c r="J27" s="44"/>
    </row>
    <row r="28" spans="1:10" ht="13.5" customHeight="1">
      <c r="A28" s="45"/>
      <c r="B28" s="8"/>
      <c r="C28" s="8" t="s">
        <v>23</v>
      </c>
      <c r="D28" s="8"/>
      <c r="E28" s="8"/>
      <c r="F28" s="8"/>
      <c r="G28" s="36">
        <v>1220725268</v>
      </c>
      <c r="H28" s="37">
        <v>460525</v>
      </c>
      <c r="I28" s="37">
        <f>G28+H28</f>
        <v>1221185793</v>
      </c>
      <c r="J28" s="46"/>
    </row>
    <row r="29" spans="1:10" ht="13.5" customHeight="1">
      <c r="A29" s="49"/>
      <c r="B29" s="15"/>
      <c r="C29" s="15"/>
      <c r="D29" s="15"/>
      <c r="E29" s="15" t="s">
        <v>24</v>
      </c>
      <c r="F29" s="15"/>
      <c r="G29" s="39">
        <f>G28</f>
        <v>1220725268</v>
      </c>
      <c r="H29" s="39">
        <f>H28</f>
        <v>460525</v>
      </c>
      <c r="I29" s="39">
        <f>G29+H29</f>
        <v>1221185793</v>
      </c>
      <c r="J29" s="50"/>
    </row>
    <row r="30" spans="1:10" ht="13.5" customHeight="1" thickBot="1">
      <c r="A30" s="71"/>
      <c r="B30" s="72"/>
      <c r="C30" s="72"/>
      <c r="D30" s="72"/>
      <c r="E30" s="72" t="s">
        <v>25</v>
      </c>
      <c r="F30" s="73"/>
      <c r="G30" s="74">
        <f>G26-G29</f>
        <v>-420533215</v>
      </c>
      <c r="H30" s="74">
        <f>H26-H29</f>
        <v>-460525</v>
      </c>
      <c r="I30" s="74">
        <f>G30+H30</f>
        <v>-420993740</v>
      </c>
      <c r="J30" s="75"/>
    </row>
    <row r="31" spans="1:10" ht="13.5" customHeight="1">
      <c r="A31" s="61" t="s">
        <v>26</v>
      </c>
      <c r="B31" s="62"/>
      <c r="C31" s="62"/>
      <c r="D31" s="62"/>
      <c r="E31" s="62"/>
      <c r="F31" s="62"/>
      <c r="G31" s="63"/>
      <c r="H31" s="64"/>
      <c r="I31" s="64"/>
      <c r="J31" s="65"/>
    </row>
    <row r="32" spans="1:10" ht="13.5" customHeight="1">
      <c r="A32" s="45"/>
      <c r="B32" s="8" t="s">
        <v>27</v>
      </c>
      <c r="C32" s="8"/>
      <c r="D32" s="8"/>
      <c r="E32" s="8"/>
      <c r="F32" s="8"/>
      <c r="G32" s="36"/>
      <c r="H32" s="37"/>
      <c r="I32" s="37">
        <f aca="true" t="shared" si="2" ref="I32:I42">G32+H32</f>
        <v>0</v>
      </c>
      <c r="J32" s="46"/>
    </row>
    <row r="33" spans="1:10" ht="13.5" customHeight="1">
      <c r="A33" s="47"/>
      <c r="B33" s="12"/>
      <c r="C33" s="12" t="s">
        <v>48</v>
      </c>
      <c r="D33" s="12"/>
      <c r="E33" s="12"/>
      <c r="F33" s="12"/>
      <c r="G33" s="38">
        <v>394200000</v>
      </c>
      <c r="H33" s="42">
        <v>0</v>
      </c>
      <c r="I33" s="42"/>
      <c r="J33" s="53"/>
    </row>
    <row r="34" spans="1:10" ht="13.5" customHeight="1">
      <c r="A34" s="47"/>
      <c r="B34" s="12"/>
      <c r="C34" s="12"/>
      <c r="D34" s="12"/>
      <c r="E34" s="12" t="s">
        <v>28</v>
      </c>
      <c r="F34" s="12"/>
      <c r="G34" s="38">
        <v>447122500</v>
      </c>
      <c r="H34" s="38">
        <f>H32</f>
        <v>0</v>
      </c>
      <c r="I34" s="42">
        <f t="shared" si="2"/>
        <v>447122500</v>
      </c>
      <c r="J34" s="48"/>
    </row>
    <row r="35" spans="1:10" ht="13.5" customHeight="1">
      <c r="A35" s="43"/>
      <c r="B35" s="4" t="s">
        <v>29</v>
      </c>
      <c r="C35" s="4"/>
      <c r="D35" s="4"/>
      <c r="E35" s="4"/>
      <c r="F35" s="4"/>
      <c r="G35" s="34"/>
      <c r="H35" s="35"/>
      <c r="I35" s="34">
        <f t="shared" si="2"/>
        <v>0</v>
      </c>
      <c r="J35" s="44"/>
    </row>
    <row r="36" spans="1:10" ht="13.5" customHeight="1">
      <c r="A36" s="51"/>
      <c r="B36" s="22"/>
      <c r="C36" s="22" t="s">
        <v>49</v>
      </c>
      <c r="D36" s="22"/>
      <c r="E36" s="22"/>
      <c r="F36" s="22"/>
      <c r="G36" s="40">
        <v>3459000</v>
      </c>
      <c r="H36" s="41">
        <v>0</v>
      </c>
      <c r="I36" s="41"/>
      <c r="J36" s="52"/>
    </row>
    <row r="37" spans="1:10" ht="13.5" customHeight="1">
      <c r="A37" s="45"/>
      <c r="B37" s="8"/>
      <c r="C37" s="8" t="s">
        <v>42</v>
      </c>
      <c r="D37" s="8"/>
      <c r="E37" s="8"/>
      <c r="F37" s="8"/>
      <c r="G37" s="36">
        <v>5014794</v>
      </c>
      <c r="H37" s="37">
        <v>0</v>
      </c>
      <c r="I37" s="37">
        <f t="shared" si="2"/>
        <v>5014794</v>
      </c>
      <c r="J37" s="46"/>
    </row>
    <row r="38" spans="1:10" ht="13.5" customHeight="1">
      <c r="A38" s="45"/>
      <c r="B38" s="8"/>
      <c r="C38" s="8" t="s">
        <v>43</v>
      </c>
      <c r="D38" s="8"/>
      <c r="E38" s="8"/>
      <c r="F38" s="8"/>
      <c r="G38" s="36">
        <v>3005131</v>
      </c>
      <c r="H38" s="37">
        <v>211416</v>
      </c>
      <c r="I38" s="37">
        <f t="shared" si="2"/>
        <v>3216547</v>
      </c>
      <c r="J38" s="46"/>
    </row>
    <row r="39" spans="1:10" ht="13.5" customHeight="1">
      <c r="A39" s="45"/>
      <c r="B39" s="8"/>
      <c r="C39" s="8" t="s">
        <v>50</v>
      </c>
      <c r="D39" s="8"/>
      <c r="E39" s="8"/>
      <c r="F39" s="8"/>
      <c r="G39" s="36">
        <v>9922500</v>
      </c>
      <c r="H39" s="37">
        <v>2000000</v>
      </c>
      <c r="I39" s="37">
        <f t="shared" si="2"/>
        <v>11922500</v>
      </c>
      <c r="J39" s="46"/>
    </row>
    <row r="40" spans="1:10" ht="13.5" customHeight="1">
      <c r="A40" s="49"/>
      <c r="B40" s="15"/>
      <c r="C40" s="15"/>
      <c r="D40" s="15"/>
      <c r="E40" s="15" t="s">
        <v>30</v>
      </c>
      <c r="F40" s="15"/>
      <c r="G40" s="39">
        <f>SUM(G36:G39)</f>
        <v>21401425</v>
      </c>
      <c r="H40" s="39">
        <f>SUM(H37:H39)</f>
        <v>2211416</v>
      </c>
      <c r="I40" s="39">
        <f t="shared" si="2"/>
        <v>23612841</v>
      </c>
      <c r="J40" s="50"/>
    </row>
    <row r="41" spans="1:10" ht="13.5" customHeight="1" thickBot="1">
      <c r="A41" s="66"/>
      <c r="B41" s="67"/>
      <c r="C41" s="67"/>
      <c r="D41" s="67"/>
      <c r="E41" s="67" t="s">
        <v>31</v>
      </c>
      <c r="F41" s="68"/>
      <c r="G41" s="69">
        <f>G34-G40</f>
        <v>425721075</v>
      </c>
      <c r="H41" s="69">
        <f>H34-H40</f>
        <v>-2211416</v>
      </c>
      <c r="I41" s="69">
        <f t="shared" si="2"/>
        <v>423509659</v>
      </c>
      <c r="J41" s="70"/>
    </row>
    <row r="42" spans="1:10" ht="13.5" customHeight="1">
      <c r="A42" s="51"/>
      <c r="B42" s="22" t="s">
        <v>32</v>
      </c>
      <c r="C42" s="22"/>
      <c r="D42" s="22"/>
      <c r="E42" s="22"/>
      <c r="F42" s="22"/>
      <c r="G42" s="40">
        <v>0</v>
      </c>
      <c r="H42" s="40">
        <v>0</v>
      </c>
      <c r="I42" s="40">
        <f t="shared" si="2"/>
        <v>0</v>
      </c>
      <c r="J42" s="54"/>
    </row>
    <row r="43" spans="1:10" ht="13.5" customHeight="1" thickBot="1">
      <c r="A43" s="47"/>
      <c r="B43" s="12"/>
      <c r="C43" s="12"/>
      <c r="D43" s="12"/>
      <c r="E43" s="12" t="s">
        <v>33</v>
      </c>
      <c r="F43" s="12"/>
      <c r="G43" s="38">
        <f>G23+G30+G41-G42</f>
        <v>77685496</v>
      </c>
      <c r="H43" s="38">
        <f>H23+H30+H41-H42</f>
        <v>3211264</v>
      </c>
      <c r="I43" s="38">
        <f>I23+I30+I41-I42</f>
        <v>80896760</v>
      </c>
      <c r="J43" s="48"/>
    </row>
    <row r="44" spans="1:10" ht="13.5" customHeight="1" thickBot="1">
      <c r="A44" s="76"/>
      <c r="B44" s="77" t="s">
        <v>34</v>
      </c>
      <c r="C44" s="77"/>
      <c r="D44" s="77"/>
      <c r="E44" s="77"/>
      <c r="F44" s="78"/>
      <c r="G44" s="79">
        <v>474992845</v>
      </c>
      <c r="H44" s="79">
        <v>15172949</v>
      </c>
      <c r="I44" s="79">
        <f>G44+H44</f>
        <v>490165794</v>
      </c>
      <c r="J44" s="80"/>
    </row>
    <row r="45" spans="1:10" ht="13.5" customHeight="1" thickBot="1" thickTop="1">
      <c r="A45" s="55"/>
      <c r="B45" s="56"/>
      <c r="C45" s="56"/>
      <c r="D45" s="56"/>
      <c r="E45" s="56" t="s">
        <v>35</v>
      </c>
      <c r="F45" s="56"/>
      <c r="G45" s="57">
        <f>G43+G44</f>
        <v>552678341</v>
      </c>
      <c r="H45" s="57">
        <f>H43+H44</f>
        <v>18384213</v>
      </c>
      <c r="I45" s="57">
        <f>I43+I44</f>
        <v>571062554</v>
      </c>
      <c r="J45" s="58"/>
    </row>
  </sheetData>
  <mergeCells count="3">
    <mergeCell ref="F1:I1"/>
    <mergeCell ref="A3:F3"/>
    <mergeCell ref="A2:J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社会福祉法人都城市社会福祉事業団本部</cp:lastModifiedBy>
  <cp:lastPrinted>2011-10-20T01:02:28Z</cp:lastPrinted>
  <dcterms:created xsi:type="dcterms:W3CDTF">2008-05-21T00:18:27Z</dcterms:created>
  <dcterms:modified xsi:type="dcterms:W3CDTF">2011-10-20T05:48:32Z</dcterms:modified>
  <cp:category/>
  <cp:version/>
  <cp:contentType/>
  <cp:contentStatus/>
</cp:coreProperties>
</file>